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330" windowHeight="7245" activeTab="1"/>
  </bookViews>
  <sheets>
    <sheet name="Version" sheetId="1" r:id="rId1"/>
    <sheet name="Checkliste" sheetId="2" r:id="rId2"/>
    <sheet name="Einkaufszettel" sheetId="3" r:id="rId3"/>
    <sheet name="Hallenmeldung" sheetId="4" r:id="rId4"/>
    <sheet name="Kontakte" sheetId="5" r:id="rId5"/>
  </sheets>
  <definedNames>
    <definedName name="_xlfn.IFERROR" hidden="1">#NAME?</definedName>
  </definedNames>
  <calcPr fullCalcOnLoad="1"/>
</workbook>
</file>

<file path=xl/sharedStrings.xml><?xml version="1.0" encoding="utf-8"?>
<sst xmlns="http://schemas.openxmlformats.org/spreadsheetml/2006/main" count="449" uniqueCount="187">
  <si>
    <t>Wann</t>
  </si>
  <si>
    <t>So früh wie möglich, sobald Rahmenterminplan bekannt</t>
  </si>
  <si>
    <t>Was</t>
  </si>
  <si>
    <t>Kontakt</t>
  </si>
  <si>
    <t>Termine in Teamdatenbank eintragen</t>
  </si>
  <si>
    <t>Kommentar</t>
  </si>
  <si>
    <t>Wer</t>
  </si>
  <si>
    <t>email</t>
  </si>
  <si>
    <t>Telefon</t>
  </si>
  <si>
    <t>Hallenbelegung</t>
  </si>
  <si>
    <t>Hausmeister Hermann Raiser Halle</t>
  </si>
  <si>
    <t>Peter Lütgenau</t>
  </si>
  <si>
    <t>Herr Binder</t>
  </si>
  <si>
    <t>Spielpläne</t>
  </si>
  <si>
    <t>Uli Meier</t>
  </si>
  <si>
    <t>Bewirtungsplan erstellen</t>
  </si>
  <si>
    <t>1h Vor ersten Spiel bis 30min Nach ersten Spiel</t>
  </si>
  <si>
    <t>Helfer für Bewirtung anfordern</t>
  </si>
  <si>
    <t>Kuchen, Salatspenden anfordern</t>
  </si>
  <si>
    <t>Woche vor dem Spiel</t>
  </si>
  <si>
    <t>Getränke</t>
  </si>
  <si>
    <t>Kassenwart</t>
  </si>
  <si>
    <t>Einkauf bzw. Bestellung der Lebensmittel</t>
  </si>
  <si>
    <t>Am Spieltag</t>
  </si>
  <si>
    <t>Helfer für Aufbau und Abbau nicht vergessen!</t>
  </si>
  <si>
    <t>Spielfeld Mannschaften, Bewirtung erste und letzte Schicht</t>
  </si>
  <si>
    <t>Betreuer der nächst älteren Mannschaft</t>
  </si>
  <si>
    <t>Sonderfall für HBW Oberliga Endrunde: Hier setzt der HBW neutrale Schiedsrichter an. Diese müssen (zunächst) vom SVB bezahlt werden</t>
  </si>
  <si>
    <t>Kabinenschilder drucken/schreiben</t>
  </si>
  <si>
    <t>Spielberichtsbögen ausdrucken</t>
  </si>
  <si>
    <t>Pfeifen für Schiedsrichter organisieren</t>
  </si>
  <si>
    <t>Süßigkeiten</t>
  </si>
  <si>
    <t>Kabinenschilder entfernen</t>
  </si>
  <si>
    <t>Spielfeld abbauen</t>
  </si>
  <si>
    <t>Notfallplan für Ausfall von Mannschaften überlegen</t>
  </si>
  <si>
    <t>Turnierleitung</t>
  </si>
  <si>
    <t>Aufbau Spielfeld</t>
  </si>
  <si>
    <t>Brötchen und ggf. weitere frische Lebensmittel abholen</t>
  </si>
  <si>
    <t>Aufbau Bewirtung</t>
  </si>
  <si>
    <t>Turnierleitung oder Bewirtungschef anfordern</t>
  </si>
  <si>
    <t>Insbesondere bei den ersten Turnieren ist es hilfreich Turnierleitung und Bewirtungsorganisation auf zwei Schultern zu verteilen</t>
  </si>
  <si>
    <t>VOR JEDEM Spiel, nächste Mannschaften und vor ALLEM auch Schiedsrichter ansagen und auffordern sich bereitzuhalten. 
Aufforderung zur Aufstellung 2min VOR geplanten Anpfiff.</t>
  </si>
  <si>
    <t>Kühlschränke oben komplett leeren</t>
  </si>
  <si>
    <t>Volle Müllsäcke in den Eingangsbereich stellen.</t>
  </si>
  <si>
    <t>Der Hausmeister entsorgt sie dann.</t>
  </si>
  <si>
    <t>Mannschaft</t>
  </si>
  <si>
    <t>Trennwand herunterlassen</t>
  </si>
  <si>
    <t>Alle Lichter ausschalten</t>
  </si>
  <si>
    <t>Hallenschlüssel aus Mäppchen nehmen</t>
  </si>
  <si>
    <t>Mäppchen mit restlichen Schlüsseln</t>
  </si>
  <si>
    <t>Wichtig</t>
  </si>
  <si>
    <t>In die Briefkästen mit Halle 1 oder Halle 2 werfen (links neben dem Hausmeisterraum)</t>
  </si>
  <si>
    <t>Hans Genitheim</t>
  </si>
  <si>
    <t>sieh Kontakte</t>
  </si>
  <si>
    <t>Wer sicher gehen will, überprüft das</t>
  </si>
  <si>
    <t>Bei Sehne gibt es in einigen Filialen 10% oder sogar 20% Rabatt für SVB</t>
  </si>
  <si>
    <t>Leergut in den Getränkeraum bringen</t>
  </si>
  <si>
    <t>Lehrerräume</t>
  </si>
  <si>
    <t>Peter Luetgenau &lt;luetgenau@stadtentwaesserung-bb.de&gt;</t>
  </si>
  <si>
    <t>Uli Meyer &lt;lim.meyer@gmx.net&gt;</t>
  </si>
  <si>
    <t>Hans Genitheim &lt;genitheim@web.de&gt;</t>
  </si>
  <si>
    <t>+49 176 1466 9701</t>
  </si>
  <si>
    <t>Version</t>
  </si>
  <si>
    <t>Änderungen</t>
  </si>
  <si>
    <t>Von</t>
  </si>
  <si>
    <t>Jörg Schwering</t>
  </si>
  <si>
    <t>Erste Version</t>
  </si>
  <si>
    <t>HBW Hallenturnier</t>
  </si>
  <si>
    <t>HBW Einzelspiel</t>
  </si>
  <si>
    <t>SVB Hallenturnier</t>
  </si>
  <si>
    <t>HBW Feldturnier/Spieltag</t>
  </si>
  <si>
    <t>HBW Feld-Einzelspiel</t>
  </si>
  <si>
    <t>SVB Feldturnier</t>
  </si>
  <si>
    <t>x</t>
  </si>
  <si>
    <t>Turnierleinladungen verschicken</t>
  </si>
  <si>
    <t>Spielberichtsformular bereithalten</t>
  </si>
  <si>
    <t>Uli Meyer</t>
  </si>
  <si>
    <t>Spielfeld aufräumen</t>
  </si>
  <si>
    <t>Checkliste für</t>
  </si>
  <si>
    <t>Master Filter</t>
  </si>
  <si>
    <t>Anzahl Mannschaften</t>
  </si>
  <si>
    <t>Spieler pro Mannschaft</t>
  </si>
  <si>
    <t>Anzahl Kinder</t>
  </si>
  <si>
    <t>Erwachsene pro Mannschaft</t>
  </si>
  <si>
    <t>Anzahl Erwachsene</t>
  </si>
  <si>
    <t>Faktor Kind</t>
  </si>
  <si>
    <t>Faktor Erw.</t>
  </si>
  <si>
    <t>Summe</t>
  </si>
  <si>
    <t>Butterbrezeln</t>
  </si>
  <si>
    <t>halbes belegtes Brötchen</t>
  </si>
  <si>
    <t>Kuchenstück</t>
  </si>
  <si>
    <t>Hot Dog</t>
  </si>
  <si>
    <t>1 paar Saiten mit Semmel</t>
  </si>
  <si>
    <t>Einkaufsliste</t>
  </si>
  <si>
    <t>Brezeln</t>
  </si>
  <si>
    <t>Butter</t>
  </si>
  <si>
    <t>Semmel</t>
  </si>
  <si>
    <t>Salamischeiben</t>
  </si>
  <si>
    <t>Käsescheiben</t>
  </si>
  <si>
    <t>Hot Dog Brötchen</t>
  </si>
  <si>
    <t>Saiten Stück</t>
  </si>
  <si>
    <t>H-Milch</t>
  </si>
  <si>
    <t>Kaffee</t>
  </si>
  <si>
    <t>Würfelzucker</t>
  </si>
  <si>
    <t>Gurkenglas</t>
  </si>
  <si>
    <t>Paprika</t>
  </si>
  <si>
    <t>Zwiebeln</t>
  </si>
  <si>
    <t>Kuchenspenden</t>
  </si>
  <si>
    <t xml:space="preserve">Kasse: </t>
  </si>
  <si>
    <t>Genitheim: 289091 Schlüssel und Kasse</t>
  </si>
  <si>
    <t>Uwe Schamal 278307: Getränke</t>
  </si>
  <si>
    <t>Gerne könnt ihr weitere Details auch noch direkt mit dem Hausmeister abstimmen.</t>
  </si>
  <si>
    <t>ggf. Hausmeister kontaktieren</t>
  </si>
  <si>
    <t>HBW heißt HBW erstellt den Spielplan. SVB ist "nur" Ausrichter im Auftrag des HBW. 
SVB heißt ein selbst organisiertes Turnier.</t>
  </si>
  <si>
    <t>Uhrzeit Hallenöffnung und wer ist anwesend/verantwortlich</t>
  </si>
  <si>
    <t>Ein Spielplan, oder tatsächliche Spielzeiten von/bis wäre toll</t>
  </si>
  <si>
    <t>Vermutliche Uhrzeit Hallenschließung</t>
  </si>
  <si>
    <t>Anzahl der benötigten Kabinen in den jeweiligen Hallen</t>
  </si>
  <si>
    <t>Frage</t>
  </si>
  <si>
    <t>Antwort</t>
  </si>
  <si>
    <t>Wer Spielt Wann</t>
  </si>
  <si>
    <t>Was wird benötigt?</t>
  </si>
  <si>
    <t>Spiel- und Ergebnisanlage</t>
  </si>
  <si>
    <t>Lautsprecheranlage</t>
  </si>
  <si>
    <t>Tribüne</t>
  </si>
  <si>
    <t>Getränkeraum</t>
  </si>
  <si>
    <t>Sonstiges (Beflaggung z.B. Dt. Meisterschaften)</t>
  </si>
  <si>
    <t>Bewirtung/Foyer</t>
  </si>
  <si>
    <t>ja</t>
  </si>
  <si>
    <t>Kraftraum (kann bei großen Turnieren als SVB Kabine benutzt werden)</t>
  </si>
  <si>
    <r>
      <t xml:space="preserve">Peter benötigt für die offizielle Anmeldung von Spieltagen beim Sportamt </t>
    </r>
    <r>
      <rPr>
        <sz val="11"/>
        <color indexed="10"/>
        <rFont val="Calibri"/>
        <family val="2"/>
      </rPr>
      <t xml:space="preserve">mind. 10 Tage vorher </t>
    </r>
    <r>
      <rPr>
        <sz val="11"/>
        <color theme="1"/>
        <rFont val="Calibri"/>
        <family val="2"/>
      </rPr>
      <t>folgende Infos:
• Siehe Hallenmeldung
Er schickt diese Infos in Form eines Antrages dann an das Sportamt und von dort wird der Hausmeister informiert bzw. eingeteilt.
Das ist wichtig, da das Sportamt dem Hausmeister weisungsbefugt ist und der Hausmeister den offiziellen "Auftrag" vom Sportamt benötigt!</t>
    </r>
  </si>
  <si>
    <t>1:15 - 1:30 h &gt; VOR erstem Spiel, je nach Länge der Anreise von den ersten Mannschaften.</t>
  </si>
  <si>
    <t>Bis Ende letztes Spiel, plus Puffer 5min pro Spiel, evtl. 15min für Siegerehrung und für 30min Aufräumen. Bei Endrunden ggf. Zeiten für 7-Meter Schießen und Verlängerung einplanen</t>
  </si>
  <si>
    <t>Spielplan erstellen</t>
  </si>
  <si>
    <t>So früh wie möglich, sobald genauer Spielplan (oder teilnehmende Mannschaften bekannt) bekannt</t>
  </si>
  <si>
    <t>Hallenbelegung bei Peter Lütgenau bestätigen</t>
  </si>
  <si>
    <t>siehe Kontakte</t>
  </si>
  <si>
    <t>Auf möglichst viele Schultern verteilen. Aber überlegt euch vorher wie viele Helfer ihr voraussichtlich bekommen könnt und teilt nicht zu viele Schichten ein. Mittagsschicht braucht in der Regel einen Helfer mehr!</t>
  </si>
  <si>
    <t>Schiedsrichter anfordern</t>
  </si>
  <si>
    <t>1 Schiri pro eigener Mannschaft. Vor allem bei den Jüngeren rechnet damit, das Mannschaften verspätet anreisen, bzw. verfrüht abreisen und SVB einen Ersatzschiedsrichter haben sollte (evtl. eigener Trainer)</t>
  </si>
  <si>
    <t>Zeitnehmer anfordern</t>
  </si>
  <si>
    <t>Betreuer der nächst älteren oder jüngeren Mannschaft</t>
  </si>
  <si>
    <t>2 Zeitnehmer pro Schicht. Bei den Jungs ältere Jahrgänge ist es üblich, die Zeitnehmer von den jüngeren zu nehmen. Bei den Kleinen und den Mädchen, von den älteren Jahrgängen. Beides möglich. Ab KB/MB sind die Kinder/Jugendlichen sehr gut dazu in der Lage. KC/MC und jünger brauchen dann schon etwas Hilfe.</t>
  </si>
  <si>
    <t>Oft haben am vorherigen/nachfolgenden Tag weiteren Mannschaften einen Spieltag. Manchmal sogar noch am gleichen Tag die Erwachsenen Mannschaften ein Spiel. Sprecht euch bzgl. Einkauf für Bewirtung ab.</t>
  </si>
  <si>
    <t>Getränke/Süßigkeiten sind üblicherweise vor Ort</t>
  </si>
  <si>
    <t>In der Halle bringen die Mannschaften üblicherweise ein ausgedrucktes Formular mit. Man muss aber immer damit rechen, dass der eine oder andere Betreuer das vergisst und Blankoformulare bereithalten</t>
  </si>
  <si>
    <t xml:space="preserve">Bei Einzelspielen wir das HBW Formular mit 2 Durchschlägen verwendet. Es sollte ein Block im Clubraum liegen. </t>
  </si>
  <si>
    <t xml:space="preserve">Die meisten Schiedsrichter bringen ihre eigenen Pfeife mit, aber insbesondere bei den Jüngeren sollten immer Pfeifen bei der Turnierleitung sein. Achtung: Die verschwinden gerne, nehmt für den Zweck also billige Pfeifen ;) </t>
  </si>
  <si>
    <t>Zur Erstattung einfach Quittung in die Kasse legen und Geldbetrag entnehmen (evtl. warten bis die ersten Einnahmen da sind damit Wechselgeld vorhanden ist</t>
  </si>
  <si>
    <t>Aufräumen</t>
  </si>
  <si>
    <t>Kabinen kontrollieren und aufräumen</t>
  </si>
  <si>
    <t>Tribüne und Spielfeld aufräumen</t>
  </si>
  <si>
    <t>Abschließen (Nur Falls ihr die letzten seid und der Hausmeister nicht da ist, in der folgenden Reihenfolge abschließen)</t>
  </si>
  <si>
    <t>Kabinenschlüssel</t>
  </si>
  <si>
    <t>Aus Mäppchen herausnehmen. Diese sind zu dick für den Briefkasten. Links neben dem Hausmeisterraum in der Eingangshalle ist ein Briefkasten mit runder Öffnung.</t>
  </si>
  <si>
    <t>Halle abschließen</t>
  </si>
  <si>
    <t>Schlüssel anschließend draußen in den Briefkasten werfen</t>
  </si>
  <si>
    <t>Termine an Trainer, Spieler und Eltern verschicken, mit der Bitte sich diese freizuhalten</t>
  </si>
  <si>
    <t>Gesamtspielplan überprüfen und ggf. mit anderen Betreuern absprechen</t>
  </si>
  <si>
    <t>Verantw. für Durchführung Parcours (nur D)</t>
  </si>
  <si>
    <t>Trainer</t>
  </si>
  <si>
    <t>Einkauf Preise für Turnierteilnehmer</t>
  </si>
  <si>
    <t>Klärung Urkunde/Preise</t>
  </si>
  <si>
    <t>Für die Jüngeren (MD,KD,MC,KC) in der Regel bei jedem Spieltag. Bei den größeren nur für Endrunden und dann meist nur für die ersten 3. Für HBW Spieltage ggf. bei Uli Meier nachfragen. Bei selbst organisierten Turnieren, könnt ihr das selbst entscheiden.</t>
  </si>
  <si>
    <t xml:space="preserve">ggf. Urkunden/Pokale für Turnierteilnehmer ausdrucken oder organisieren </t>
  </si>
  <si>
    <t>Spielpläne ausdrucken</t>
  </si>
  <si>
    <t>Turnierbeitrag "eintreiben"</t>
  </si>
  <si>
    <t>Ergebnisdienst</t>
  </si>
  <si>
    <t>Bei HBW Spielen muss die Meldung bis 18:00 bzw. 2h nach dem letzten Spiel erfolgen. Sonst kostet es Strafe! Zusätzlich noch Spielberichte per Post an den Staffelleiter.</t>
  </si>
  <si>
    <t>Filter für Spieltyp hinzugefügt
Einkaufszettel hinzugefügt
Details zur Hallenanmeldung von Peter Lütgenau.
Einige Punkte von der alten Checkliste hinzugefügt
Weitere Formatierungen und Korrektur von Tippfehlern</t>
  </si>
  <si>
    <t>Vorstand</t>
  </si>
  <si>
    <t>Feld: Getränkeraumschlüssel besorgen</t>
  </si>
  <si>
    <t>Der Getränkeraumschlüssel ist nicht am Klöppel! Nicht alle Trainer haben einen Schlüssel für den Getränkeraum!</t>
  </si>
  <si>
    <t>Spielzeit, 1 oder 2 Halbzeiten, Länge Halbzeitpause (kurz 2min!)</t>
  </si>
  <si>
    <t>Insb. Bei jüngeren und Verbandsliga kommt es immer wieder mal vor, dass eine Mannschaft kurzfristig absagt. Ihr vermeidet jede Menge Stress, wenn ihr euch vorher in Ruhe den Spielplan anguckt und überlegt wie dieser ggf. umzustellen ist (dabei Schiri Einteilung nicht vergessen)</t>
  </si>
  <si>
    <t>Volle und leere Flaschen trennen und nicht in der gleichen Kiste mixen! In der Halle Durchgang für Basketballer zu ihrem Raum offen halten!</t>
  </si>
  <si>
    <t>Volle und leere Flaschen trennen und nicht in der gleichen Kiste mixen! Leere Kisten stehen im Putzraum rechts im "Sanitäterraum".</t>
  </si>
  <si>
    <t>Kühlschrank im Clubraum leeren</t>
  </si>
  <si>
    <t>Volle Getränke in den Getränkeraum. Lebensmittel ggf. einfrieren. Angebrochene Packungen für einigermaßen haltbare Lebensmittel können im Clubraum bleiben.</t>
  </si>
  <si>
    <t>Tribüne und Elektronik (Mikrofon, Anzeigetafel) nur ausschalten. Diese werden vom Hausmeister abgebaut.</t>
  </si>
  <si>
    <t>Kasse einschließen</t>
  </si>
  <si>
    <t xml:space="preserve">In der Halle im Hockeyschrank. Beim Feld im Getränkeraum. Größere Geldbeträge ggf. entnehmen und dem Kassenwart Hans Genitheim zukommen lassen, falls er nicht vorbeikommt (Zettel in die Kasse legen). </t>
  </si>
  <si>
    <t>HBW schreibt für KD/MD einen Parcours vor.</t>
  </si>
  <si>
    <t>Turnierleitung, Aushänge, …</t>
  </si>
  <si>
    <t>Quittungen für Turnierbeitrag vorbereiten</t>
  </si>
  <si>
    <t>Zeitpläne sind in der Regel eng und haben wenig Puffer. Achtet vom ersten Spiel an darauf keine Zeit zu verlieren!</t>
  </si>
  <si>
    <t>Wenn Makros erlaubt sind, setzt dies automatisch den Filter in Spalte G. Bei deaktivierten Makros müsst ihr das selbst filtern!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</si>
</sst>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0"/>
  </numFmts>
  <fonts count="41">
    <font>
      <sz val="11"/>
      <color theme="1"/>
      <name val="Calibri"/>
      <family val="2"/>
    </font>
    <font>
      <sz val="11"/>
      <color indexed="8"/>
      <name val="Calibri"/>
      <family val="2"/>
    </font>
    <font>
      <sz val="11"/>
      <color indexed="10"/>
      <name val="Calibri"/>
      <family val="2"/>
    </font>
    <font>
      <sz val="10"/>
      <name val="Arial"/>
      <family val="2"/>
    </font>
    <font>
      <b/>
      <sz val="10"/>
      <color indexed="10"/>
      <name val="Arial"/>
      <family val="2"/>
    </font>
    <font>
      <b/>
      <sz val="10"/>
      <name val="Arial"/>
      <family val="2"/>
    </font>
    <font>
      <u val="single"/>
      <sz val="11"/>
      <color indexed="30"/>
      <name val="Calibri"/>
      <family val="2"/>
    </font>
    <font>
      <b/>
      <sz val="11"/>
      <color indexed="8"/>
      <name val="Calibri"/>
      <family val="2"/>
    </font>
    <font>
      <sz val="11"/>
      <name val="Calibri"/>
      <family val="2"/>
    </font>
    <font>
      <b/>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3"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2">
    <xf numFmtId="0" fontId="0" fillId="0" borderId="0" xfId="0" applyFont="1"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33" fillId="0" borderId="0" xfId="52" applyAlignment="1">
      <alignment/>
    </xf>
    <xf numFmtId="0" fontId="0" fillId="0" borderId="0" xfId="0" applyAlignment="1" quotePrefix="1">
      <alignment/>
    </xf>
    <xf numFmtId="14" fontId="0" fillId="0" borderId="0" xfId="0" applyNumberFormat="1" applyAlignment="1">
      <alignment vertical="top"/>
    </xf>
    <xf numFmtId="0" fontId="0" fillId="0" borderId="0" xfId="0" applyAlignment="1">
      <alignment horizontal="center" vertical="top" textRotation="90"/>
    </xf>
    <xf numFmtId="0" fontId="0" fillId="0" borderId="0" xfId="0" applyAlignment="1">
      <alignment horizontal="center" vertical="top"/>
    </xf>
    <xf numFmtId="164" fontId="0" fillId="0" borderId="0" xfId="0" applyNumberFormat="1" applyAlignment="1">
      <alignment vertical="top"/>
    </xf>
    <xf numFmtId="164" fontId="0" fillId="0" borderId="0" xfId="0" applyNumberFormat="1" applyAlignment="1">
      <alignment horizontal="center" vertical="top" textRotation="90"/>
    </xf>
    <xf numFmtId="0" fontId="0" fillId="33" borderId="0" xfId="0" applyFill="1" applyAlignment="1">
      <alignment vertical="top"/>
    </xf>
    <xf numFmtId="0" fontId="0" fillId="11" borderId="0" xfId="0" applyFill="1" applyAlignment="1">
      <alignment vertical="top"/>
    </xf>
    <xf numFmtId="0" fontId="3" fillId="0" borderId="0" xfId="56" applyBorder="1">
      <alignment/>
      <protection/>
    </xf>
    <xf numFmtId="0" fontId="3" fillId="0" borderId="0" xfId="56" applyBorder="1" applyAlignment="1">
      <alignment horizontal="center"/>
      <protection/>
    </xf>
    <xf numFmtId="0" fontId="3" fillId="34" borderId="10" xfId="56" applyFont="1" applyFill="1" applyBorder="1">
      <alignment/>
      <protection/>
    </xf>
    <xf numFmtId="0" fontId="3" fillId="34" borderId="11" xfId="56" applyFont="1" applyFill="1" applyBorder="1" applyAlignment="1">
      <alignment horizontal="center"/>
      <protection/>
    </xf>
    <xf numFmtId="0" fontId="3" fillId="0" borderId="0" xfId="56" applyFont="1" applyBorder="1">
      <alignment/>
      <protection/>
    </xf>
    <xf numFmtId="14" fontId="3" fillId="0" borderId="0" xfId="56" applyNumberFormat="1" applyFont="1" applyFill="1" applyBorder="1" applyAlignment="1">
      <alignment horizontal="center" wrapText="1"/>
      <protection/>
    </xf>
    <xf numFmtId="0" fontId="3" fillId="34" borderId="12" xfId="56" applyFont="1" applyFill="1" applyBorder="1">
      <alignment/>
      <protection/>
    </xf>
    <xf numFmtId="0" fontId="4" fillId="34" borderId="13" xfId="56" applyFont="1" applyFill="1" applyBorder="1" applyAlignment="1">
      <alignment horizontal="center"/>
      <protection/>
    </xf>
    <xf numFmtId="0" fontId="3" fillId="0" borderId="0" xfId="56" applyFont="1" applyFill="1" applyBorder="1">
      <alignment/>
      <protection/>
    </xf>
    <xf numFmtId="0" fontId="3" fillId="34" borderId="12" xfId="56" applyFill="1" applyBorder="1">
      <alignment/>
      <protection/>
    </xf>
    <xf numFmtId="0" fontId="5" fillId="34" borderId="13" xfId="56" applyFont="1" applyFill="1" applyBorder="1" applyAlignment="1">
      <alignment horizontal="center"/>
      <protection/>
    </xf>
    <xf numFmtId="0" fontId="3" fillId="0" borderId="0" xfId="56" applyFill="1" applyBorder="1">
      <alignment/>
      <protection/>
    </xf>
    <xf numFmtId="0" fontId="3" fillId="34" borderId="13" xfId="56" applyFill="1" applyBorder="1" applyAlignment="1">
      <alignment horizontal="center"/>
      <protection/>
    </xf>
    <xf numFmtId="0" fontId="3" fillId="34" borderId="14" xfId="56" applyFill="1" applyBorder="1">
      <alignment/>
      <protection/>
    </xf>
    <xf numFmtId="0" fontId="4" fillId="34" borderId="15" xfId="56" applyFont="1" applyFill="1" applyBorder="1" applyAlignment="1">
      <alignment horizontal="center"/>
      <protection/>
    </xf>
    <xf numFmtId="0" fontId="3" fillId="34" borderId="16" xfId="56" applyFill="1" applyBorder="1">
      <alignment/>
      <protection/>
    </xf>
    <xf numFmtId="0" fontId="5" fillId="34" borderId="17" xfId="56" applyFont="1" applyFill="1" applyBorder="1" applyAlignment="1">
      <alignment horizontal="center"/>
      <protection/>
    </xf>
    <xf numFmtId="0" fontId="5" fillId="0" borderId="0" xfId="56" applyFont="1" applyBorder="1" applyAlignment="1">
      <alignment horizontal="center"/>
      <protection/>
    </xf>
    <xf numFmtId="0" fontId="4" fillId="0" borderId="0" xfId="56" applyFont="1" applyBorder="1" applyAlignment="1">
      <alignment horizontal="center"/>
      <protection/>
    </xf>
    <xf numFmtId="0" fontId="5" fillId="0" borderId="0" xfId="56" applyFont="1" applyBorder="1">
      <alignment/>
      <protection/>
    </xf>
    <xf numFmtId="165" fontId="5" fillId="0" borderId="0" xfId="56" applyNumberFormat="1" applyFont="1" applyBorder="1" applyAlignment="1">
      <alignment horizontal="center"/>
      <protection/>
    </xf>
    <xf numFmtId="0" fontId="5" fillId="0" borderId="0" xfId="56" applyFont="1" applyFill="1" applyBorder="1" applyAlignment="1">
      <alignment horizontal="center"/>
      <protection/>
    </xf>
    <xf numFmtId="0" fontId="3" fillId="0" borderId="0" xfId="56" applyFill="1" applyBorder="1" applyAlignment="1">
      <alignment wrapText="1"/>
      <protection/>
    </xf>
    <xf numFmtId="0" fontId="5" fillId="0" borderId="0" xfId="56" applyFont="1" applyFill="1" applyBorder="1">
      <alignment/>
      <protection/>
    </xf>
    <xf numFmtId="0" fontId="0" fillId="0" borderId="0" xfId="0" applyAlignment="1">
      <alignment horizontal="left" vertical="top" wrapText="1"/>
    </xf>
    <xf numFmtId="0" fontId="33" fillId="0" borderId="0" xfId="52" applyAlignment="1">
      <alignment vertical="top" wrapText="1"/>
    </xf>
    <xf numFmtId="0" fontId="0" fillId="0" borderId="0" xfId="0" applyAlignment="1">
      <alignment horizontal="left" vertical="top" wrapText="1" indent="1"/>
    </xf>
    <xf numFmtId="0" fontId="0" fillId="13" borderId="0" xfId="0" applyFill="1" applyAlignment="1">
      <alignment vertical="top"/>
    </xf>
    <xf numFmtId="0" fontId="0" fillId="11" borderId="0" xfId="0" applyFill="1" applyAlignment="1">
      <alignment horizontal="center" vertical="top"/>
    </xf>
    <xf numFmtId="164" fontId="0" fillId="11" borderId="0" xfId="0" applyNumberFormat="1" applyFill="1" applyAlignment="1">
      <alignment horizontal="center" vertical="top"/>
    </xf>
    <xf numFmtId="0" fontId="39" fillId="11" borderId="0" xfId="0" applyFont="1" applyFill="1" applyAlignment="1">
      <alignment vertical="top"/>
    </xf>
    <xf numFmtId="0" fontId="8" fillId="11" borderId="0" xfId="0" applyFont="1" applyFill="1" applyAlignment="1">
      <alignment vertical="top"/>
    </xf>
    <xf numFmtId="0" fontId="9" fillId="11" borderId="0" xfId="0" applyFont="1" applyFill="1" applyAlignment="1">
      <alignment vertical="top"/>
    </xf>
    <xf numFmtId="0" fontId="0" fillId="13" borderId="0" xfId="0" applyFill="1" applyAlignment="1">
      <alignment vertical="top" wrapText="1"/>
    </xf>
    <xf numFmtId="0" fontId="0" fillId="13" borderId="0" xfId="0" applyFill="1" applyAlignment="1">
      <alignment horizontal="left" vertical="top" wrapText="1"/>
    </xf>
    <xf numFmtId="0" fontId="8" fillId="35" borderId="0" xfId="0" applyFont="1" applyFill="1" applyAlignment="1">
      <alignment vertical="top" wrapText="1"/>
    </xf>
    <xf numFmtId="0" fontId="0" fillId="11" borderId="0" xfId="0" applyFill="1" applyAlignment="1">
      <alignment vertical="top" wrapText="1"/>
    </xf>
    <xf numFmtId="0" fontId="0" fillId="0" borderId="0" xfId="0" applyAlignment="1">
      <alignment horizontal="left" vertical="top" wrapText="1"/>
    </xf>
    <xf numFmtId="0" fontId="40"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ables/table1.xml><?xml version="1.0" encoding="utf-8"?>
<table xmlns="http://schemas.openxmlformats.org/spreadsheetml/2006/main" id="3" name="Table3" displayName="Table3" ref="A1:C7" comment="" totalsRowShown="0">
  <autoFilter ref="A1:C7"/>
  <tableColumns count="3">
    <tableColumn id="1" name="Version"/>
    <tableColumn id="2" name="Von"/>
    <tableColumn id="3" name="Änderungen"/>
  </tableColumns>
  <tableStyleInfo name="TableStyleMedium3" showFirstColumn="0" showLastColumn="0" showRowStripes="1" showColumnStripes="0"/>
</table>
</file>

<file path=xl/tables/table2.xml><?xml version="1.0" encoding="utf-8"?>
<table xmlns="http://schemas.openxmlformats.org/spreadsheetml/2006/main" id="1" name="Table1" displayName="Table1" ref="A5:K64" comment="" totalsRowShown="0">
  <autoFilter ref="A5:K64"/>
  <tableColumns count="11">
    <tableColumn id="8" name="HBW Hallenturnier"/>
    <tableColumn id="9" name="HBW Einzelspiel"/>
    <tableColumn id="10" name="SVB Hallenturnier"/>
    <tableColumn id="7" name="HBW Feldturnier/Spieltag"/>
    <tableColumn id="6" name="HBW Feld-Einzelspiel"/>
    <tableColumn id="5" name="SVB Feldturnier"/>
    <tableColumn id="12" name="Master Filter"/>
    <tableColumn id="11" name="Wann"/>
    <tableColumn id="2" name="Was"/>
    <tableColumn id="3" name="Kontakt"/>
    <tableColumn id="4" name="Kommentar"/>
  </tableColumns>
  <tableStyleInfo name="TableStyleMedium6" showFirstColumn="0" showLastColumn="0" showRowStripes="1" showColumnStripes="0"/>
</table>
</file>

<file path=xl/tables/table3.xml><?xml version="1.0" encoding="utf-8"?>
<table xmlns="http://schemas.openxmlformats.org/spreadsheetml/2006/main" id="2" name="Table2" displayName="Table2" ref="A1:C14" comment="" totalsRowShown="0">
  <autoFilter ref="A1:C14"/>
  <tableColumns count="3">
    <tableColumn id="1" name="Frage"/>
    <tableColumn id="2" name="Antwort"/>
    <tableColumn id="3" name="Kommentar"/>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s>
</file>

<file path=xl/worksheets/_rels/sheet5.xml.rels><?xml version="1.0" encoding="utf-8" standalone="yes"?><Relationships xmlns="http://schemas.openxmlformats.org/package/2006/relationships"><Relationship Id="rId1" Type="http://schemas.openxmlformats.org/officeDocument/2006/relationships/hyperlink" Target="mailto:genitheim@web.de" TargetMode="External" /><Relationship Id="rId2" Type="http://schemas.openxmlformats.org/officeDocument/2006/relationships/hyperlink" Target="mailto:genitheim@web.de" TargetMode="Externa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C3"/>
  <sheetViews>
    <sheetView zoomScalePageLayoutView="0" workbookViewId="0" topLeftCell="A1">
      <selection activeCell="C3" sqref="C3"/>
    </sheetView>
  </sheetViews>
  <sheetFormatPr defaultColWidth="9.140625" defaultRowHeight="15"/>
  <cols>
    <col min="1" max="1" width="12.7109375" style="1" customWidth="1"/>
    <col min="2" max="2" width="20.00390625" style="1" customWidth="1"/>
    <col min="3" max="3" width="84.140625" style="1" customWidth="1"/>
    <col min="4" max="16384" width="9.140625" style="1" customWidth="1"/>
  </cols>
  <sheetData>
    <row r="1" spans="1:3" ht="15">
      <c r="A1" s="1" t="s">
        <v>62</v>
      </c>
      <c r="B1" s="1" t="s">
        <v>64</v>
      </c>
      <c r="C1" s="1" t="s">
        <v>63</v>
      </c>
    </row>
    <row r="2" spans="1:3" ht="15">
      <c r="A2" s="6">
        <v>42323</v>
      </c>
      <c r="B2" s="1" t="s">
        <v>65</v>
      </c>
      <c r="C2" s="1" t="s">
        <v>66</v>
      </c>
    </row>
    <row r="3" spans="1:3" ht="75">
      <c r="A3" s="6">
        <v>42367</v>
      </c>
      <c r="B3" s="1" t="s">
        <v>65</v>
      </c>
      <c r="C3" s="2" t="s">
        <v>169</v>
      </c>
    </row>
  </sheetData>
  <sheetProtection/>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sheetPr codeName="Sheet2"/>
  <dimension ref="A2:K64"/>
  <sheetViews>
    <sheetView tabSelected="1" zoomScale="80" zoomScaleNormal="80" zoomScalePageLayoutView="0" workbookViewId="0" topLeftCell="A1">
      <pane xSplit="8" ySplit="5" topLeftCell="I6" activePane="bottomRight" state="frozen"/>
      <selection pane="topLeft" activeCell="A1" sqref="A1"/>
      <selection pane="topRight" activeCell="I1" sqref="I1"/>
      <selection pane="bottomLeft" activeCell="A5" sqref="A5"/>
      <selection pane="bottomRight" activeCell="G15" sqref="G15"/>
    </sheetView>
  </sheetViews>
  <sheetFormatPr defaultColWidth="9.140625" defaultRowHeight="15" outlineLevelCol="1"/>
  <cols>
    <col min="1" max="6" width="3.8515625" style="1" customWidth="1" outlineLevel="1"/>
    <col min="7" max="7" width="8.421875" style="9" customWidth="1" outlineLevel="1"/>
    <col min="8" max="8" width="18.57421875" style="1" customWidth="1"/>
    <col min="9" max="9" width="47.7109375" style="2" customWidth="1"/>
    <col min="10" max="10" width="24.140625" style="1" customWidth="1"/>
    <col min="11" max="11" width="74.140625" style="1" customWidth="1"/>
    <col min="12" max="16384" width="9.140625" style="1" customWidth="1"/>
  </cols>
  <sheetData>
    <row r="2" spans="8:11" ht="15">
      <c r="H2" s="11" t="s">
        <v>78</v>
      </c>
      <c r="I2" s="48"/>
      <c r="J2" s="50" t="s">
        <v>113</v>
      </c>
      <c r="K2" s="50"/>
    </row>
    <row r="3" spans="9:11" ht="15">
      <c r="I3" s="51" t="s">
        <v>186</v>
      </c>
      <c r="J3" s="51"/>
      <c r="K3" s="51"/>
    </row>
    <row r="5" spans="1:11" ht="30.75" customHeight="1">
      <c r="A5" s="7" t="s">
        <v>67</v>
      </c>
      <c r="B5" s="7" t="s">
        <v>68</v>
      </c>
      <c r="C5" s="7" t="s">
        <v>69</v>
      </c>
      <c r="D5" s="7" t="s">
        <v>70</v>
      </c>
      <c r="E5" s="7" t="s">
        <v>71</v>
      </c>
      <c r="F5" s="7" t="s">
        <v>72</v>
      </c>
      <c r="G5" s="10" t="s">
        <v>79</v>
      </c>
      <c r="H5" s="44" t="s">
        <v>0</v>
      </c>
      <c r="I5" s="2" t="s">
        <v>2</v>
      </c>
      <c r="J5" s="1" t="s">
        <v>3</v>
      </c>
      <c r="K5" s="1" t="s">
        <v>5</v>
      </c>
    </row>
    <row r="6" spans="1:11" ht="15">
      <c r="A6" s="41" t="s">
        <v>73</v>
      </c>
      <c r="B6" s="41" t="s">
        <v>73</v>
      </c>
      <c r="C6" s="41" t="s">
        <v>73</v>
      </c>
      <c r="D6" s="41" t="s">
        <v>73</v>
      </c>
      <c r="E6" s="41" t="s">
        <v>73</v>
      </c>
      <c r="F6" s="41" t="s">
        <v>73</v>
      </c>
      <c r="G6" s="42" t="str">
        <f aca="true" ca="1" t="shared" si="0" ref="G6:G37">IF($I$2="","x",OFFSET(A6,0,MATCH($I$2,$A$5:$F$5,0)-1))</f>
        <v>x</v>
      </c>
      <c r="H6" s="43" t="s">
        <v>1</v>
      </c>
      <c r="I6" s="49"/>
      <c r="J6" s="12"/>
      <c r="K6" s="12"/>
    </row>
    <row r="7" spans="1:9" ht="30">
      <c r="A7" s="8" t="s">
        <v>73</v>
      </c>
      <c r="B7" s="8" t="s">
        <v>73</v>
      </c>
      <c r="C7" s="8" t="s">
        <v>73</v>
      </c>
      <c r="D7" s="8" t="s">
        <v>73</v>
      </c>
      <c r="E7" s="8" t="s">
        <v>73</v>
      </c>
      <c r="F7" s="8" t="s">
        <v>73</v>
      </c>
      <c r="G7" s="42" t="str">
        <f ca="1" t="shared" si="0"/>
        <v>x</v>
      </c>
      <c r="I7" s="2" t="s">
        <v>157</v>
      </c>
    </row>
    <row r="8" spans="1:9" ht="15">
      <c r="A8" s="8" t="s">
        <v>73</v>
      </c>
      <c r="B8" s="8" t="s">
        <v>73</v>
      </c>
      <c r="C8" s="8" t="s">
        <v>73</v>
      </c>
      <c r="D8" s="8" t="s">
        <v>73</v>
      </c>
      <c r="E8" s="8" t="s">
        <v>73</v>
      </c>
      <c r="F8" s="8" t="s">
        <v>73</v>
      </c>
      <c r="G8" s="42" t="str">
        <f ca="1" t="shared" si="0"/>
        <v>x</v>
      </c>
      <c r="I8" s="2" t="s">
        <v>4</v>
      </c>
    </row>
    <row r="9" spans="1:9" ht="15">
      <c r="A9" s="8"/>
      <c r="B9" s="8"/>
      <c r="C9" s="8" t="s">
        <v>73</v>
      </c>
      <c r="D9" s="8"/>
      <c r="E9" s="8"/>
      <c r="F9" s="8" t="s">
        <v>73</v>
      </c>
      <c r="G9" s="42" t="str">
        <f ca="1" t="shared" si="0"/>
        <v>x</v>
      </c>
      <c r="I9" s="2" t="s">
        <v>74</v>
      </c>
    </row>
    <row r="10" spans="1:7" ht="15">
      <c r="A10" s="8"/>
      <c r="B10" s="8"/>
      <c r="C10" s="8"/>
      <c r="D10" s="8"/>
      <c r="E10" s="8"/>
      <c r="F10" s="8"/>
      <c r="G10" s="42" t="str">
        <f ca="1" t="shared" si="0"/>
        <v>x</v>
      </c>
    </row>
    <row r="11" spans="1:11" ht="15">
      <c r="A11" s="41" t="s">
        <v>73</v>
      </c>
      <c r="B11" s="41" t="s">
        <v>73</v>
      </c>
      <c r="C11" s="41" t="s">
        <v>73</v>
      </c>
      <c r="D11" s="41" t="s">
        <v>73</v>
      </c>
      <c r="E11" s="41" t="s">
        <v>73</v>
      </c>
      <c r="F11" s="41" t="s">
        <v>73</v>
      </c>
      <c r="G11" s="42" t="str">
        <f ca="1" t="shared" si="0"/>
        <v>x</v>
      </c>
      <c r="H11" s="43" t="s">
        <v>134</v>
      </c>
      <c r="I11" s="49"/>
      <c r="J11" s="12"/>
      <c r="K11" s="12"/>
    </row>
    <row r="12" spans="1:11" ht="15">
      <c r="A12" s="8"/>
      <c r="B12" s="8"/>
      <c r="C12" s="8" t="s">
        <v>73</v>
      </c>
      <c r="D12" s="8"/>
      <c r="E12" s="8"/>
      <c r="F12" s="8" t="s">
        <v>73</v>
      </c>
      <c r="G12" s="42" t="str">
        <f ca="1" t="shared" si="0"/>
        <v>x</v>
      </c>
      <c r="I12" s="2" t="s">
        <v>133</v>
      </c>
      <c r="K12" s="2"/>
    </row>
    <row r="13" spans="1:11" ht="105">
      <c r="A13" s="8" t="s">
        <v>73</v>
      </c>
      <c r="B13" s="8" t="s">
        <v>73</v>
      </c>
      <c r="C13" s="8" t="s">
        <v>73</v>
      </c>
      <c r="D13" s="8"/>
      <c r="E13" s="8"/>
      <c r="F13" s="8"/>
      <c r="G13" s="42" t="str">
        <f ca="1" t="shared" si="0"/>
        <v>x</v>
      </c>
      <c r="I13" s="38" t="s">
        <v>135</v>
      </c>
      <c r="J13" s="1" t="s">
        <v>136</v>
      </c>
      <c r="K13" s="2" t="s">
        <v>130</v>
      </c>
    </row>
    <row r="14" spans="1:11" ht="30">
      <c r="A14" s="8" t="s">
        <v>73</v>
      </c>
      <c r="B14" s="8" t="s">
        <v>73</v>
      </c>
      <c r="C14" s="8" t="s">
        <v>73</v>
      </c>
      <c r="D14" s="8"/>
      <c r="E14" s="8"/>
      <c r="F14" s="8"/>
      <c r="G14" s="42" t="str">
        <f ca="1" t="shared" si="0"/>
        <v>x</v>
      </c>
      <c r="I14" s="2" t="s">
        <v>112</v>
      </c>
      <c r="J14" s="1" t="s">
        <v>136</v>
      </c>
      <c r="K14" s="2" t="s">
        <v>111</v>
      </c>
    </row>
    <row r="15" spans="1:11" ht="15">
      <c r="A15" s="8" t="s">
        <v>73</v>
      </c>
      <c r="B15" s="8" t="s">
        <v>73</v>
      </c>
      <c r="C15" s="8" t="s">
        <v>73</v>
      </c>
      <c r="D15" s="8" t="s">
        <v>73</v>
      </c>
      <c r="E15" s="8" t="s">
        <v>73</v>
      </c>
      <c r="F15" s="8" t="s">
        <v>73</v>
      </c>
      <c r="G15" s="42" t="str">
        <f ca="1" t="shared" si="0"/>
        <v>x</v>
      </c>
      <c r="I15" s="2" t="s">
        <v>15</v>
      </c>
      <c r="K15" s="1" t="s">
        <v>16</v>
      </c>
    </row>
    <row r="16" spans="1:11" ht="30">
      <c r="A16" s="8" t="s">
        <v>73</v>
      </c>
      <c r="B16" s="8" t="s">
        <v>73</v>
      </c>
      <c r="C16" s="8" t="s">
        <v>73</v>
      </c>
      <c r="D16" s="8" t="s">
        <v>73</v>
      </c>
      <c r="E16" s="8" t="s">
        <v>73</v>
      </c>
      <c r="F16" s="8" t="s">
        <v>73</v>
      </c>
      <c r="G16" s="42" t="str">
        <f ca="1" t="shared" si="0"/>
        <v>x</v>
      </c>
      <c r="I16" s="2" t="s">
        <v>39</v>
      </c>
      <c r="K16" s="2" t="s">
        <v>40</v>
      </c>
    </row>
    <row r="17" spans="1:11" ht="45">
      <c r="A17" s="8" t="s">
        <v>73</v>
      </c>
      <c r="B17" s="8" t="s">
        <v>73</v>
      </c>
      <c r="C17" s="8" t="s">
        <v>73</v>
      </c>
      <c r="D17" s="8" t="s">
        <v>73</v>
      </c>
      <c r="E17" s="8" t="s">
        <v>73</v>
      </c>
      <c r="F17" s="8" t="s">
        <v>73</v>
      </c>
      <c r="G17" s="42" t="str">
        <f ca="1" t="shared" si="0"/>
        <v>x</v>
      </c>
      <c r="I17" s="2" t="s">
        <v>17</v>
      </c>
      <c r="K17" s="2" t="s">
        <v>137</v>
      </c>
    </row>
    <row r="18" spans="1:9" ht="15">
      <c r="A18" s="8" t="s">
        <v>73</v>
      </c>
      <c r="B18" s="8" t="s">
        <v>73</v>
      </c>
      <c r="C18" s="8" t="s">
        <v>73</v>
      </c>
      <c r="D18" s="8" t="s">
        <v>73</v>
      </c>
      <c r="E18" s="8" t="s">
        <v>73</v>
      </c>
      <c r="F18" s="8" t="s">
        <v>73</v>
      </c>
      <c r="G18" s="42" t="str">
        <f ca="1" t="shared" si="0"/>
        <v>x</v>
      </c>
      <c r="I18" s="2" t="s">
        <v>18</v>
      </c>
    </row>
    <row r="19" spans="1:11" ht="15">
      <c r="A19" s="8" t="s">
        <v>73</v>
      </c>
      <c r="B19" s="8" t="s">
        <v>73</v>
      </c>
      <c r="C19" s="8" t="s">
        <v>73</v>
      </c>
      <c r="D19" s="8" t="s">
        <v>73</v>
      </c>
      <c r="E19" s="8" t="s">
        <v>73</v>
      </c>
      <c r="F19" s="8" t="s">
        <v>73</v>
      </c>
      <c r="G19" s="42" t="str">
        <f ca="1" t="shared" si="0"/>
        <v>x</v>
      </c>
      <c r="I19" s="2" t="s">
        <v>24</v>
      </c>
      <c r="K19" s="1" t="s">
        <v>25</v>
      </c>
    </row>
    <row r="20" spans="1:11" ht="45">
      <c r="A20" s="8" t="s">
        <v>73</v>
      </c>
      <c r="B20" s="8" t="s">
        <v>73</v>
      </c>
      <c r="C20" s="8" t="s">
        <v>73</v>
      </c>
      <c r="D20" s="8" t="s">
        <v>73</v>
      </c>
      <c r="E20" s="8" t="s">
        <v>73</v>
      </c>
      <c r="F20" s="8" t="s">
        <v>73</v>
      </c>
      <c r="G20" s="42" t="str">
        <f ca="1" t="shared" si="0"/>
        <v>x</v>
      </c>
      <c r="I20" s="2" t="s">
        <v>138</v>
      </c>
      <c r="J20" s="3" t="s">
        <v>26</v>
      </c>
      <c r="K20" s="2" t="s">
        <v>139</v>
      </c>
    </row>
    <row r="21" spans="1:11" ht="45">
      <c r="A21" s="8" t="s">
        <v>73</v>
      </c>
      <c r="B21" s="8" t="s">
        <v>73</v>
      </c>
      <c r="C21" s="8"/>
      <c r="D21" s="8" t="s">
        <v>73</v>
      </c>
      <c r="E21" s="8" t="s">
        <v>73</v>
      </c>
      <c r="F21" s="8"/>
      <c r="G21" s="42" t="str">
        <f ca="1" t="shared" si="0"/>
        <v>x</v>
      </c>
      <c r="I21" s="2" t="s">
        <v>27</v>
      </c>
      <c r="J21" s="3" t="s">
        <v>21</v>
      </c>
      <c r="K21" s="2"/>
    </row>
    <row r="22" spans="1:11" ht="75">
      <c r="A22" s="8" t="s">
        <v>73</v>
      </c>
      <c r="B22" s="8"/>
      <c r="C22" s="8"/>
      <c r="D22" s="8" t="s">
        <v>73</v>
      </c>
      <c r="E22" s="8"/>
      <c r="F22" s="8"/>
      <c r="G22" s="42" t="str">
        <f ca="1" t="shared" si="0"/>
        <v>x</v>
      </c>
      <c r="I22" s="2" t="s">
        <v>140</v>
      </c>
      <c r="J22" s="2" t="s">
        <v>141</v>
      </c>
      <c r="K22" s="2" t="s">
        <v>142</v>
      </c>
    </row>
    <row r="23" spans="1:11" ht="15">
      <c r="A23" s="8" t="s">
        <v>73</v>
      </c>
      <c r="B23" s="8"/>
      <c r="C23" s="8"/>
      <c r="D23" s="8" t="s">
        <v>73</v>
      </c>
      <c r="E23" s="8"/>
      <c r="F23" s="8"/>
      <c r="G23" s="42" t="str">
        <f ca="1" t="shared" si="0"/>
        <v>x</v>
      </c>
      <c r="I23" s="2" t="s">
        <v>159</v>
      </c>
      <c r="J23" s="1" t="s">
        <v>160</v>
      </c>
      <c r="K23" s="1" t="s">
        <v>182</v>
      </c>
    </row>
    <row r="24" spans="1:11" ht="45">
      <c r="A24" s="8" t="s">
        <v>73</v>
      </c>
      <c r="B24" s="8" t="s">
        <v>73</v>
      </c>
      <c r="C24" s="8" t="s">
        <v>73</v>
      </c>
      <c r="D24" s="8" t="s">
        <v>73</v>
      </c>
      <c r="E24" s="8" t="s">
        <v>73</v>
      </c>
      <c r="F24" s="8" t="s">
        <v>73</v>
      </c>
      <c r="G24" s="42" t="str">
        <f ca="1" t="shared" si="0"/>
        <v>x</v>
      </c>
      <c r="I24" s="2" t="s">
        <v>158</v>
      </c>
      <c r="J24" s="2"/>
      <c r="K24" s="2" t="s">
        <v>143</v>
      </c>
    </row>
    <row r="25" spans="1:11" ht="60">
      <c r="A25" s="8" t="s">
        <v>73</v>
      </c>
      <c r="B25" s="8" t="s">
        <v>73</v>
      </c>
      <c r="C25" s="8" t="s">
        <v>73</v>
      </c>
      <c r="D25" s="8" t="s">
        <v>73</v>
      </c>
      <c r="E25" s="8" t="s">
        <v>73</v>
      </c>
      <c r="F25" s="8" t="s">
        <v>73</v>
      </c>
      <c r="G25" s="42" t="str">
        <f ca="1" t="shared" si="0"/>
        <v>x</v>
      </c>
      <c r="I25" s="2" t="s">
        <v>162</v>
      </c>
      <c r="K25" s="2" t="s">
        <v>163</v>
      </c>
    </row>
    <row r="26" spans="1:11" ht="15">
      <c r="A26" s="41" t="s">
        <v>73</v>
      </c>
      <c r="B26" s="41" t="s">
        <v>73</v>
      </c>
      <c r="C26" s="41" t="s">
        <v>73</v>
      </c>
      <c r="D26" s="41" t="s">
        <v>73</v>
      </c>
      <c r="E26" s="41" t="s">
        <v>73</v>
      </c>
      <c r="F26" s="41" t="s">
        <v>73</v>
      </c>
      <c r="G26" s="42" t="str">
        <f ca="1" t="shared" si="0"/>
        <v>x</v>
      </c>
      <c r="H26" s="43" t="s">
        <v>19</v>
      </c>
      <c r="I26" s="49"/>
      <c r="J26" s="12"/>
      <c r="K26" s="12"/>
    </row>
    <row r="27" spans="1:11" ht="15">
      <c r="A27" s="8" t="s">
        <v>73</v>
      </c>
      <c r="B27" s="8" t="s">
        <v>73</v>
      </c>
      <c r="C27" s="8" t="s">
        <v>73</v>
      </c>
      <c r="D27" s="8" t="s">
        <v>73</v>
      </c>
      <c r="E27" s="8" t="s">
        <v>73</v>
      </c>
      <c r="F27" s="8" t="s">
        <v>73</v>
      </c>
      <c r="G27" s="42" t="str">
        <f ca="1" t="shared" si="0"/>
        <v>x</v>
      </c>
      <c r="I27" s="2" t="s">
        <v>22</v>
      </c>
      <c r="K27" s="1" t="s">
        <v>55</v>
      </c>
    </row>
    <row r="28" spans="1:11" ht="15">
      <c r="A28" s="8" t="s">
        <v>73</v>
      </c>
      <c r="B28" s="8" t="s">
        <v>73</v>
      </c>
      <c r="C28" s="8" t="s">
        <v>73</v>
      </c>
      <c r="D28" s="8" t="s">
        <v>73</v>
      </c>
      <c r="E28" s="8" t="s">
        <v>73</v>
      </c>
      <c r="F28" s="8" t="s">
        <v>73</v>
      </c>
      <c r="G28" s="42" t="str">
        <f ca="1" t="shared" si="0"/>
        <v>x</v>
      </c>
      <c r="I28" s="2" t="s">
        <v>144</v>
      </c>
      <c r="J28" s="1" t="s">
        <v>53</v>
      </c>
      <c r="K28" s="1" t="s">
        <v>54</v>
      </c>
    </row>
    <row r="29" spans="1:9" ht="15">
      <c r="A29" s="8" t="s">
        <v>73</v>
      </c>
      <c r="B29" s="8" t="s">
        <v>73</v>
      </c>
      <c r="C29" s="8" t="s">
        <v>73</v>
      </c>
      <c r="D29" s="8" t="s">
        <v>73</v>
      </c>
      <c r="E29" s="8" t="s">
        <v>73</v>
      </c>
      <c r="F29" s="8" t="s">
        <v>73</v>
      </c>
      <c r="G29" s="42" t="str">
        <f ca="1" t="shared" si="0"/>
        <v>x</v>
      </c>
      <c r="I29" s="2" t="s">
        <v>28</v>
      </c>
    </row>
    <row r="30" spans="1:11" ht="15">
      <c r="A30" s="8" t="s">
        <v>73</v>
      </c>
      <c r="B30" s="8"/>
      <c r="C30" s="8" t="s">
        <v>73</v>
      </c>
      <c r="D30" s="8" t="s">
        <v>73</v>
      </c>
      <c r="E30" s="8"/>
      <c r="F30" s="8" t="s">
        <v>73</v>
      </c>
      <c r="G30" s="42" t="str">
        <f ca="1" t="shared" si="0"/>
        <v>x</v>
      </c>
      <c r="I30" s="2" t="s">
        <v>165</v>
      </c>
      <c r="K30" s="1" t="s">
        <v>183</v>
      </c>
    </row>
    <row r="31" spans="1:11" ht="45">
      <c r="A31" s="8" t="s">
        <v>73</v>
      </c>
      <c r="B31" s="8"/>
      <c r="C31" s="8"/>
      <c r="D31" s="8" t="s">
        <v>73</v>
      </c>
      <c r="E31" s="8"/>
      <c r="F31" s="8"/>
      <c r="G31" s="42" t="str">
        <f ca="1" t="shared" si="0"/>
        <v>x</v>
      </c>
      <c r="I31" s="2" t="s">
        <v>29</v>
      </c>
      <c r="K31" s="2" t="s">
        <v>145</v>
      </c>
    </row>
    <row r="32" spans="1:11" ht="30">
      <c r="A32" s="8"/>
      <c r="B32" s="8" t="s">
        <v>73</v>
      </c>
      <c r="C32" s="8"/>
      <c r="D32" s="8"/>
      <c r="E32" s="8" t="s">
        <v>73</v>
      </c>
      <c r="F32" s="8"/>
      <c r="G32" s="42" t="str">
        <f ca="1" t="shared" si="0"/>
        <v>x</v>
      </c>
      <c r="I32" s="2" t="s">
        <v>75</v>
      </c>
      <c r="J32" s="1" t="s">
        <v>76</v>
      </c>
      <c r="K32" s="2" t="s">
        <v>146</v>
      </c>
    </row>
    <row r="33" spans="1:11" ht="62.25" customHeight="1">
      <c r="A33" s="8" t="s">
        <v>73</v>
      </c>
      <c r="B33" s="8" t="s">
        <v>73</v>
      </c>
      <c r="C33" s="8" t="s">
        <v>73</v>
      </c>
      <c r="D33" s="8" t="s">
        <v>73</v>
      </c>
      <c r="E33" s="8" t="s">
        <v>73</v>
      </c>
      <c r="F33" s="8" t="s">
        <v>73</v>
      </c>
      <c r="G33" s="42" t="str">
        <f ca="1" t="shared" si="0"/>
        <v>x</v>
      </c>
      <c r="I33" s="2" t="s">
        <v>30</v>
      </c>
      <c r="K33" s="2" t="s">
        <v>147</v>
      </c>
    </row>
    <row r="34" spans="1:11" ht="60">
      <c r="A34" s="8" t="s">
        <v>73</v>
      </c>
      <c r="B34" s="8"/>
      <c r="C34" s="8" t="s">
        <v>73</v>
      </c>
      <c r="D34" s="8" t="s">
        <v>73</v>
      </c>
      <c r="E34" s="8"/>
      <c r="F34" s="8" t="s">
        <v>73</v>
      </c>
      <c r="G34" s="42" t="str">
        <f ca="1" t="shared" si="0"/>
        <v>x</v>
      </c>
      <c r="I34" s="2" t="s">
        <v>34</v>
      </c>
      <c r="J34" s="2" t="s">
        <v>35</v>
      </c>
      <c r="K34" s="2" t="s">
        <v>174</v>
      </c>
    </row>
    <row r="35" spans="1:9" ht="15">
      <c r="A35" s="8"/>
      <c r="B35" s="8"/>
      <c r="C35" s="8" t="s">
        <v>73</v>
      </c>
      <c r="D35" s="8"/>
      <c r="E35" s="8"/>
      <c r="F35" s="8" t="s">
        <v>73</v>
      </c>
      <c r="G35" s="42" t="str">
        <f ca="1" t="shared" si="0"/>
        <v>x</v>
      </c>
      <c r="I35" s="37" t="s">
        <v>161</v>
      </c>
    </row>
    <row r="36" spans="1:9" ht="30">
      <c r="A36" s="8" t="s">
        <v>73</v>
      </c>
      <c r="B36" s="8"/>
      <c r="C36" s="8" t="s">
        <v>73</v>
      </c>
      <c r="D36" s="8" t="s">
        <v>73</v>
      </c>
      <c r="E36" s="8"/>
      <c r="F36" s="8" t="s">
        <v>73</v>
      </c>
      <c r="G36" s="42" t="str">
        <f ca="1" t="shared" si="0"/>
        <v>x</v>
      </c>
      <c r="I36" s="37" t="s">
        <v>164</v>
      </c>
    </row>
    <row r="37" spans="1:9" ht="15">
      <c r="A37" s="8"/>
      <c r="B37" s="8"/>
      <c r="C37" s="8" t="s">
        <v>73</v>
      </c>
      <c r="D37" s="8"/>
      <c r="E37" s="8"/>
      <c r="F37" s="8" t="s">
        <v>73</v>
      </c>
      <c r="G37" s="42" t="str">
        <f ca="1" t="shared" si="0"/>
        <v>x</v>
      </c>
      <c r="I37" s="2" t="s">
        <v>184</v>
      </c>
    </row>
    <row r="38" spans="1:11" ht="30">
      <c r="A38" s="8"/>
      <c r="B38" s="8"/>
      <c r="C38" s="8"/>
      <c r="D38" s="8" t="s">
        <v>73</v>
      </c>
      <c r="E38" s="8" t="s">
        <v>73</v>
      </c>
      <c r="F38" s="8" t="s">
        <v>73</v>
      </c>
      <c r="G38" s="42" t="str">
        <f aca="true" ca="1" t="shared" si="1" ref="G38:G64">IF($I$2="","x",OFFSET(A38,0,MATCH($I$2,$A$5:$F$5,0)-1))</f>
        <v>x</v>
      </c>
      <c r="I38" s="2" t="s">
        <v>171</v>
      </c>
      <c r="J38" s="1" t="s">
        <v>170</v>
      </c>
      <c r="K38" s="2" t="s">
        <v>172</v>
      </c>
    </row>
    <row r="39" spans="1:11" ht="15">
      <c r="A39" s="41" t="s">
        <v>73</v>
      </c>
      <c r="B39" s="41" t="s">
        <v>73</v>
      </c>
      <c r="C39" s="41" t="s">
        <v>73</v>
      </c>
      <c r="D39" s="41" t="s">
        <v>73</v>
      </c>
      <c r="E39" s="41" t="s">
        <v>73</v>
      </c>
      <c r="F39" s="41" t="s">
        <v>73</v>
      </c>
      <c r="G39" s="42" t="str">
        <f ca="1" t="shared" si="1"/>
        <v>x</v>
      </c>
      <c r="H39" s="43" t="s">
        <v>23</v>
      </c>
      <c r="I39" s="49"/>
      <c r="J39" s="12"/>
      <c r="K39" s="12"/>
    </row>
    <row r="40" spans="1:11" ht="30">
      <c r="A40" s="8" t="s">
        <v>73</v>
      </c>
      <c r="B40" s="8" t="s">
        <v>73</v>
      </c>
      <c r="C40" s="8" t="s">
        <v>73</v>
      </c>
      <c r="D40" s="8" t="s">
        <v>73</v>
      </c>
      <c r="E40" s="8" t="s">
        <v>73</v>
      </c>
      <c r="F40" s="8" t="s">
        <v>73</v>
      </c>
      <c r="G40" s="42" t="str">
        <f ca="1" t="shared" si="1"/>
        <v>x</v>
      </c>
      <c r="I40" s="2" t="s">
        <v>37</v>
      </c>
      <c r="K40" s="2" t="s">
        <v>148</v>
      </c>
    </row>
    <row r="41" spans="1:9" ht="15">
      <c r="A41" s="8" t="s">
        <v>73</v>
      </c>
      <c r="B41" s="8" t="s">
        <v>73</v>
      </c>
      <c r="C41" s="8" t="s">
        <v>73</v>
      </c>
      <c r="D41" s="8" t="s">
        <v>73</v>
      </c>
      <c r="E41" s="8" t="s">
        <v>73</v>
      </c>
      <c r="F41" s="8" t="s">
        <v>73</v>
      </c>
      <c r="G41" s="42" t="str">
        <f ca="1" t="shared" si="1"/>
        <v>x</v>
      </c>
      <c r="I41" s="2" t="s">
        <v>38</v>
      </c>
    </row>
    <row r="42" spans="1:9" ht="15">
      <c r="A42" s="8" t="s">
        <v>73</v>
      </c>
      <c r="B42" s="8" t="s">
        <v>73</v>
      </c>
      <c r="C42" s="8" t="s">
        <v>73</v>
      </c>
      <c r="D42" s="8" t="s">
        <v>73</v>
      </c>
      <c r="E42" s="8" t="s">
        <v>73</v>
      </c>
      <c r="F42" s="8" t="s">
        <v>73</v>
      </c>
      <c r="G42" s="42" t="str">
        <f ca="1" t="shared" si="1"/>
        <v>x</v>
      </c>
      <c r="I42" s="2" t="s">
        <v>36</v>
      </c>
    </row>
    <row r="43" spans="1:11" ht="45">
      <c r="A43" s="8" t="s">
        <v>73</v>
      </c>
      <c r="B43" s="8"/>
      <c r="C43" s="8" t="s">
        <v>73</v>
      </c>
      <c r="D43" s="8" t="s">
        <v>73</v>
      </c>
      <c r="E43" s="8"/>
      <c r="F43" s="8" t="s">
        <v>73</v>
      </c>
      <c r="G43" s="42" t="str">
        <f ca="1" t="shared" si="1"/>
        <v>x</v>
      </c>
      <c r="I43" s="2" t="s">
        <v>185</v>
      </c>
      <c r="K43" s="2" t="s">
        <v>41</v>
      </c>
    </row>
    <row r="44" spans="1:9" ht="15">
      <c r="A44" s="8"/>
      <c r="B44" s="8"/>
      <c r="C44" s="8" t="s">
        <v>73</v>
      </c>
      <c r="D44" s="8"/>
      <c r="E44" s="8"/>
      <c r="F44" s="8" t="s">
        <v>73</v>
      </c>
      <c r="G44" s="42" t="str">
        <f ca="1" t="shared" si="1"/>
        <v>x</v>
      </c>
      <c r="I44" s="2" t="s">
        <v>166</v>
      </c>
    </row>
    <row r="45" spans="1:11" ht="15">
      <c r="A45" s="41" t="s">
        <v>73</v>
      </c>
      <c r="B45" s="41" t="s">
        <v>73</v>
      </c>
      <c r="C45" s="41" t="s">
        <v>73</v>
      </c>
      <c r="D45" s="41" t="s">
        <v>73</v>
      </c>
      <c r="E45" s="41" t="s">
        <v>73</v>
      </c>
      <c r="F45" s="41" t="s">
        <v>73</v>
      </c>
      <c r="G45" s="42" t="str">
        <f ca="1" t="shared" si="1"/>
        <v>x</v>
      </c>
      <c r="H45" s="45" t="s">
        <v>149</v>
      </c>
      <c r="I45" s="49"/>
      <c r="J45" s="12"/>
      <c r="K45" s="12"/>
    </row>
    <row r="46" spans="1:10" ht="15">
      <c r="A46" s="8" t="s">
        <v>73</v>
      </c>
      <c r="B46" s="8" t="s">
        <v>73</v>
      </c>
      <c r="C46" s="8" t="s">
        <v>73</v>
      </c>
      <c r="D46" s="8" t="s">
        <v>73</v>
      </c>
      <c r="E46" s="8" t="s">
        <v>73</v>
      </c>
      <c r="F46" s="8" t="s">
        <v>73</v>
      </c>
      <c r="G46" s="42" t="str">
        <f ca="1" t="shared" si="1"/>
        <v>x</v>
      </c>
      <c r="I46" s="2" t="s">
        <v>33</v>
      </c>
      <c r="J46" s="1" t="s">
        <v>45</v>
      </c>
    </row>
    <row r="47" spans="1:11" ht="30">
      <c r="A47" s="8" t="s">
        <v>73</v>
      </c>
      <c r="B47" s="8" t="s">
        <v>73</v>
      </c>
      <c r="C47" s="8" t="s">
        <v>73</v>
      </c>
      <c r="D47" s="8"/>
      <c r="E47" s="8"/>
      <c r="F47" s="8"/>
      <c r="G47" s="42" t="str">
        <f ca="1" t="shared" si="1"/>
        <v>x</v>
      </c>
      <c r="I47" s="2" t="s">
        <v>56</v>
      </c>
      <c r="K47" s="2" t="s">
        <v>175</v>
      </c>
    </row>
    <row r="48" spans="1:11" ht="30">
      <c r="A48" s="8"/>
      <c r="B48" s="8"/>
      <c r="C48" s="8"/>
      <c r="D48" s="8" t="s">
        <v>73</v>
      </c>
      <c r="E48" s="8" t="s">
        <v>73</v>
      </c>
      <c r="F48" s="8" t="s">
        <v>73</v>
      </c>
      <c r="G48" s="42" t="str">
        <f ca="1" t="shared" si="1"/>
        <v>x</v>
      </c>
      <c r="I48" s="2" t="s">
        <v>56</v>
      </c>
      <c r="K48" s="2" t="s">
        <v>176</v>
      </c>
    </row>
    <row r="49" spans="1:9" ht="15">
      <c r="A49" s="8" t="s">
        <v>73</v>
      </c>
      <c r="B49" s="8" t="s">
        <v>73</v>
      </c>
      <c r="C49" s="8" t="s">
        <v>73</v>
      </c>
      <c r="D49" s="8"/>
      <c r="E49" s="8"/>
      <c r="F49" s="8"/>
      <c r="G49" s="42" t="str">
        <f ca="1" t="shared" si="1"/>
        <v>x</v>
      </c>
      <c r="I49" s="2" t="s">
        <v>42</v>
      </c>
    </row>
    <row r="50" spans="1:11" ht="45">
      <c r="A50" s="8"/>
      <c r="B50" s="8"/>
      <c r="C50" s="8"/>
      <c r="D50" s="8" t="s">
        <v>73</v>
      </c>
      <c r="E50" s="8" t="s">
        <v>73</v>
      </c>
      <c r="F50" s="8" t="s">
        <v>73</v>
      </c>
      <c r="G50" s="42" t="str">
        <f ca="1" t="shared" si="1"/>
        <v>x</v>
      </c>
      <c r="I50" s="2" t="s">
        <v>177</v>
      </c>
      <c r="K50" s="2" t="s">
        <v>178</v>
      </c>
    </row>
    <row r="51" spans="1:11" ht="45">
      <c r="A51" s="8" t="s">
        <v>73</v>
      </c>
      <c r="B51" s="8" t="s">
        <v>73</v>
      </c>
      <c r="C51" s="8" t="s">
        <v>73</v>
      </c>
      <c r="D51" s="8" t="s">
        <v>73</v>
      </c>
      <c r="E51" s="8" t="s">
        <v>73</v>
      </c>
      <c r="F51" s="8" t="s">
        <v>73</v>
      </c>
      <c r="G51" s="42" t="str">
        <f ca="1" t="shared" si="1"/>
        <v>x</v>
      </c>
      <c r="I51" s="2" t="s">
        <v>180</v>
      </c>
      <c r="K51" s="2" t="s">
        <v>181</v>
      </c>
    </row>
    <row r="52" spans="1:9" ht="15">
      <c r="A52" s="8" t="s">
        <v>73</v>
      </c>
      <c r="B52" s="8" t="s">
        <v>73</v>
      </c>
      <c r="C52" s="8" t="s">
        <v>73</v>
      </c>
      <c r="D52" s="8" t="s">
        <v>73</v>
      </c>
      <c r="E52" s="8" t="s">
        <v>73</v>
      </c>
      <c r="F52" s="8" t="s">
        <v>73</v>
      </c>
      <c r="G52" s="42" t="str">
        <f ca="1" t="shared" si="1"/>
        <v>x</v>
      </c>
      <c r="I52" s="2" t="s">
        <v>32</v>
      </c>
    </row>
    <row r="53" spans="1:9" ht="15">
      <c r="A53" s="8" t="s">
        <v>73</v>
      </c>
      <c r="B53" s="8" t="s">
        <v>73</v>
      </c>
      <c r="C53" s="8" t="s">
        <v>73</v>
      </c>
      <c r="D53" s="8" t="s">
        <v>73</v>
      </c>
      <c r="E53" s="8" t="s">
        <v>73</v>
      </c>
      <c r="F53" s="8" t="s">
        <v>73</v>
      </c>
      <c r="G53" s="42" t="str">
        <f ca="1" t="shared" si="1"/>
        <v>x</v>
      </c>
      <c r="I53" s="2" t="s">
        <v>150</v>
      </c>
    </row>
    <row r="54" spans="1:11" ht="30">
      <c r="A54" s="8" t="s">
        <v>73</v>
      </c>
      <c r="B54" s="8" t="s">
        <v>73</v>
      </c>
      <c r="C54" s="8" t="s">
        <v>73</v>
      </c>
      <c r="D54" s="8"/>
      <c r="E54" s="8"/>
      <c r="F54" s="8"/>
      <c r="G54" s="42" t="str">
        <f ca="1" t="shared" si="1"/>
        <v>x</v>
      </c>
      <c r="I54" s="2" t="s">
        <v>151</v>
      </c>
      <c r="K54" s="2" t="s">
        <v>179</v>
      </c>
    </row>
    <row r="55" spans="1:9" ht="15">
      <c r="A55" s="8"/>
      <c r="B55" s="8"/>
      <c r="C55" s="8"/>
      <c r="D55" s="8" t="s">
        <v>73</v>
      </c>
      <c r="E55" s="8" t="s">
        <v>73</v>
      </c>
      <c r="F55" s="8" t="s">
        <v>73</v>
      </c>
      <c r="G55" s="42" t="str">
        <f ca="1" t="shared" si="1"/>
        <v>x</v>
      </c>
      <c r="I55" s="2" t="s">
        <v>77</v>
      </c>
    </row>
    <row r="56" spans="1:11" ht="15">
      <c r="A56" s="8" t="s">
        <v>73</v>
      </c>
      <c r="B56" s="8" t="s">
        <v>73</v>
      </c>
      <c r="C56" s="8" t="s">
        <v>73</v>
      </c>
      <c r="D56" s="8" t="s">
        <v>73</v>
      </c>
      <c r="E56" s="8" t="s">
        <v>73</v>
      </c>
      <c r="F56" s="8" t="s">
        <v>73</v>
      </c>
      <c r="G56" s="42" t="str">
        <f ca="1" t="shared" si="1"/>
        <v>x</v>
      </c>
      <c r="I56" s="2" t="s">
        <v>43</v>
      </c>
      <c r="K56" s="1" t="s">
        <v>44</v>
      </c>
    </row>
    <row r="57" spans="1:11" ht="45">
      <c r="A57" s="8" t="s">
        <v>73</v>
      </c>
      <c r="B57" s="8" t="s">
        <v>73</v>
      </c>
      <c r="C57" s="8"/>
      <c r="D57" s="8" t="s">
        <v>73</v>
      </c>
      <c r="E57" s="8" t="s">
        <v>73</v>
      </c>
      <c r="F57" s="8"/>
      <c r="G57" s="42" t="str">
        <f ca="1" t="shared" si="1"/>
        <v>x</v>
      </c>
      <c r="I57" s="2" t="s">
        <v>167</v>
      </c>
      <c r="K57" s="2" t="s">
        <v>168</v>
      </c>
    </row>
    <row r="58" spans="1:11" ht="15">
      <c r="A58" s="41" t="s">
        <v>73</v>
      </c>
      <c r="B58" s="41" t="s">
        <v>73</v>
      </c>
      <c r="C58" s="41" t="s">
        <v>73</v>
      </c>
      <c r="D58" s="41"/>
      <c r="E58" s="41"/>
      <c r="F58" s="41"/>
      <c r="G58" s="42" t="str">
        <f ca="1" t="shared" si="1"/>
        <v>x</v>
      </c>
      <c r="H58" s="43" t="s">
        <v>152</v>
      </c>
      <c r="I58" s="49"/>
      <c r="J58" s="12"/>
      <c r="K58" s="12"/>
    </row>
    <row r="59" spans="1:9" ht="15">
      <c r="A59" s="8" t="s">
        <v>73</v>
      </c>
      <c r="B59" s="8" t="s">
        <v>73</v>
      </c>
      <c r="C59" s="8" t="s">
        <v>73</v>
      </c>
      <c r="D59" s="8"/>
      <c r="E59" s="8"/>
      <c r="F59" s="8"/>
      <c r="G59" s="42" t="str">
        <f ca="1" t="shared" si="1"/>
        <v>x</v>
      </c>
      <c r="I59" s="2" t="s">
        <v>46</v>
      </c>
    </row>
    <row r="60" spans="1:11" ht="15">
      <c r="A60" s="8" t="s">
        <v>73</v>
      </c>
      <c r="B60" s="8" t="s">
        <v>73</v>
      </c>
      <c r="C60" s="8" t="s">
        <v>73</v>
      </c>
      <c r="D60" s="8"/>
      <c r="E60" s="8"/>
      <c r="F60" s="8"/>
      <c r="G60" s="42" t="str">
        <f ca="1" t="shared" si="1"/>
        <v>x</v>
      </c>
      <c r="I60" s="2" t="s">
        <v>47</v>
      </c>
      <c r="K60" s="1" t="s">
        <v>57</v>
      </c>
    </row>
    <row r="61" spans="1:11" ht="45">
      <c r="A61" s="8" t="s">
        <v>73</v>
      </c>
      <c r="B61" s="8" t="s">
        <v>73</v>
      </c>
      <c r="C61" s="8" t="s">
        <v>73</v>
      </c>
      <c r="D61" s="8"/>
      <c r="E61" s="8"/>
      <c r="F61" s="8"/>
      <c r="G61" s="42" t="str">
        <f ca="1" t="shared" si="1"/>
        <v>x</v>
      </c>
      <c r="I61" s="2" t="s">
        <v>153</v>
      </c>
      <c r="K61" s="2" t="s">
        <v>154</v>
      </c>
    </row>
    <row r="62" spans="1:11" ht="15">
      <c r="A62" s="8" t="s">
        <v>73</v>
      </c>
      <c r="B62" s="8" t="s">
        <v>73</v>
      </c>
      <c r="C62" s="8" t="s">
        <v>73</v>
      </c>
      <c r="D62" s="8"/>
      <c r="E62" s="8"/>
      <c r="F62" s="8"/>
      <c r="G62" s="42" t="str">
        <f ca="1" t="shared" si="1"/>
        <v>x</v>
      </c>
      <c r="I62" s="2" t="s">
        <v>48</v>
      </c>
      <c r="K62" s="1" t="s">
        <v>50</v>
      </c>
    </row>
    <row r="63" spans="1:11" ht="30">
      <c r="A63" s="8" t="s">
        <v>73</v>
      </c>
      <c r="B63" s="8" t="s">
        <v>73</v>
      </c>
      <c r="C63" s="8" t="s">
        <v>73</v>
      </c>
      <c r="D63" s="8"/>
      <c r="E63" s="8"/>
      <c r="F63" s="8"/>
      <c r="G63" s="42" t="str">
        <f ca="1" t="shared" si="1"/>
        <v>x</v>
      </c>
      <c r="I63" s="2" t="s">
        <v>49</v>
      </c>
      <c r="K63" s="2" t="s">
        <v>51</v>
      </c>
    </row>
    <row r="64" spans="1:11" ht="15">
      <c r="A64" s="8" t="s">
        <v>73</v>
      </c>
      <c r="B64" s="8" t="s">
        <v>73</v>
      </c>
      <c r="C64" s="8" t="s">
        <v>73</v>
      </c>
      <c r="D64" s="8"/>
      <c r="E64" s="8"/>
      <c r="F64" s="8"/>
      <c r="G64" s="42" t="str">
        <f ca="1" t="shared" si="1"/>
        <v>x</v>
      </c>
      <c r="I64" s="2" t="s">
        <v>155</v>
      </c>
      <c r="K64" s="1" t="s">
        <v>156</v>
      </c>
    </row>
  </sheetData>
  <sheetProtection/>
  <mergeCells count="2">
    <mergeCell ref="J2:K2"/>
    <mergeCell ref="I3:K3"/>
  </mergeCells>
  <dataValidations count="1">
    <dataValidation type="list" allowBlank="1" showInputMessage="1" showErrorMessage="1" sqref="I2">
      <formula1>$A$5:$F$5</formula1>
    </dataValidation>
  </dataValidations>
  <hyperlinks>
    <hyperlink ref="I13" location="Hallenmeldung!A1" display="Hallenbelegung bei Peter Lütgenau bestätigungen"/>
  </hyperlinks>
  <printOptions/>
  <pageMargins left="0.7" right="0.7" top="0.75" bottom="0.75" header="0.3" footer="0.3"/>
  <pageSetup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sheetPr codeName="Sheet4">
    <pageSetUpPr fitToPage="1"/>
  </sheetPr>
  <dimension ref="A3:I46"/>
  <sheetViews>
    <sheetView zoomScalePageLayoutView="0" workbookViewId="0" topLeftCell="A1">
      <selection activeCell="D23" sqref="D23"/>
    </sheetView>
  </sheetViews>
  <sheetFormatPr defaultColWidth="11.421875" defaultRowHeight="15"/>
  <cols>
    <col min="1" max="1" width="25.00390625" style="13" customWidth="1"/>
    <col min="2" max="2" width="12.421875" style="14" customWidth="1"/>
    <col min="3" max="3" width="12.00390625" style="13" customWidth="1"/>
    <col min="4" max="6" width="11.421875" style="13" customWidth="1"/>
    <col min="7" max="7" width="31.421875" style="13" customWidth="1"/>
    <col min="8" max="16384" width="11.421875" style="13" customWidth="1"/>
  </cols>
  <sheetData>
    <row r="2" ht="13.5" thickBot="1"/>
    <row r="3" spans="1:9" s="17" customFormat="1" ht="12.75">
      <c r="A3" s="15" t="s">
        <v>80</v>
      </c>
      <c r="B3" s="16">
        <v>12</v>
      </c>
      <c r="G3" s="18"/>
      <c r="H3" s="18"/>
      <c r="I3" s="18"/>
    </row>
    <row r="4" spans="1:9" s="17" customFormat="1" ht="12.75">
      <c r="A4" s="19" t="s">
        <v>81</v>
      </c>
      <c r="B4" s="20">
        <v>7</v>
      </c>
      <c r="G4" s="21"/>
      <c r="H4" s="21"/>
      <c r="I4" s="21"/>
    </row>
    <row r="5" spans="1:9" ht="12.75">
      <c r="A5" s="22" t="s">
        <v>82</v>
      </c>
      <c r="B5" s="23">
        <f>B3*B4</f>
        <v>84</v>
      </c>
      <c r="G5" s="24"/>
      <c r="H5" s="24"/>
      <c r="I5" s="24"/>
    </row>
    <row r="6" spans="1:9" ht="12.75">
      <c r="A6" s="22"/>
      <c r="B6" s="25"/>
      <c r="G6" s="24"/>
      <c r="H6" s="24"/>
      <c r="I6" s="24"/>
    </row>
    <row r="7" spans="1:9" ht="12.75">
      <c r="A7" s="26" t="s">
        <v>83</v>
      </c>
      <c r="B7" s="27">
        <v>5</v>
      </c>
      <c r="G7" s="24"/>
      <c r="H7" s="24"/>
      <c r="I7" s="24"/>
    </row>
    <row r="8" spans="1:9" ht="13.5" thickBot="1">
      <c r="A8" s="28" t="s">
        <v>84</v>
      </c>
      <c r="B8" s="29">
        <f>B7*B3</f>
        <v>60</v>
      </c>
      <c r="G8" s="24"/>
      <c r="H8" s="24"/>
      <c r="I8" s="24"/>
    </row>
    <row r="9" ht="14.25" customHeight="1"/>
    <row r="10" spans="2:4" ht="12.75">
      <c r="B10" s="30" t="s">
        <v>85</v>
      </c>
      <c r="C10" s="30" t="s">
        <v>86</v>
      </c>
      <c r="D10" s="30" t="s">
        <v>87</v>
      </c>
    </row>
    <row r="11" spans="1:4" ht="12.75">
      <c r="A11" s="13" t="s">
        <v>88</v>
      </c>
      <c r="B11" s="31">
        <v>0.4</v>
      </c>
      <c r="C11" s="31">
        <v>0.3</v>
      </c>
      <c r="D11" s="14">
        <f>B11*B5+C11*B8</f>
        <v>51.6</v>
      </c>
    </row>
    <row r="12" spans="2:4" ht="12.75">
      <c r="B12" s="31"/>
      <c r="C12" s="31"/>
      <c r="D12" s="14"/>
    </row>
    <row r="13" spans="1:4" ht="12.75">
      <c r="A13" s="13" t="s">
        <v>89</v>
      </c>
      <c r="B13" s="31">
        <v>0.2</v>
      </c>
      <c r="C13" s="31">
        <v>0.4</v>
      </c>
      <c r="D13" s="14">
        <f>B13*B5+C13*B8</f>
        <v>40.8</v>
      </c>
    </row>
    <row r="14" spans="2:4" ht="12.75">
      <c r="B14" s="31"/>
      <c r="C14" s="31"/>
      <c r="D14" s="14"/>
    </row>
    <row r="15" spans="1:4" ht="12.75">
      <c r="A15" s="13" t="s">
        <v>90</v>
      </c>
      <c r="B15" s="31">
        <v>0.7</v>
      </c>
      <c r="C15" s="31">
        <v>1</v>
      </c>
      <c r="D15" s="14">
        <f>B15*B5+C15*B8</f>
        <v>118.8</v>
      </c>
    </row>
    <row r="16" spans="2:4" ht="12.75">
      <c r="B16" s="31"/>
      <c r="C16" s="31"/>
      <c r="D16" s="14"/>
    </row>
    <row r="17" spans="1:4" ht="12.75">
      <c r="A17" s="13" t="s">
        <v>91</v>
      </c>
      <c r="B17" s="31">
        <v>0.6</v>
      </c>
      <c r="C17" s="31">
        <v>0.2</v>
      </c>
      <c r="D17" s="14">
        <f>B17*B5+C17*B8</f>
        <v>62.4</v>
      </c>
    </row>
    <row r="18" spans="2:4" ht="14.25" customHeight="1">
      <c r="B18" s="31"/>
      <c r="C18" s="31"/>
      <c r="D18" s="14"/>
    </row>
    <row r="19" spans="1:4" ht="12.75">
      <c r="A19" s="13" t="s">
        <v>92</v>
      </c>
      <c r="B19" s="31">
        <v>0.3</v>
      </c>
      <c r="C19" s="31">
        <v>0.3</v>
      </c>
      <c r="D19" s="14">
        <f>B19*B5+C19*B8</f>
        <v>43.2</v>
      </c>
    </row>
    <row r="20" spans="3:4" ht="12.75">
      <c r="C20" s="14"/>
      <c r="D20" s="14"/>
    </row>
    <row r="21" spans="3:4" ht="12.75">
      <c r="C21" s="14"/>
      <c r="D21" s="14"/>
    </row>
    <row r="22" spans="1:2" ht="12.75">
      <c r="A22" s="32" t="s">
        <v>93</v>
      </c>
      <c r="B22" s="30" t="s">
        <v>87</v>
      </c>
    </row>
    <row r="24" spans="1:7" ht="12.75">
      <c r="A24" s="13" t="s">
        <v>94</v>
      </c>
      <c r="B24" s="30">
        <f>D11</f>
        <v>51.6</v>
      </c>
      <c r="F24" s="24"/>
      <c r="G24" s="24"/>
    </row>
    <row r="25" spans="1:7" ht="12.75">
      <c r="A25" s="13" t="s">
        <v>95</v>
      </c>
      <c r="B25" s="33">
        <f>(D11+D13/2)/30</f>
        <v>2.4</v>
      </c>
      <c r="F25" s="24"/>
      <c r="G25" s="24"/>
    </row>
    <row r="26" spans="1:7" ht="12.75">
      <c r="A26" s="13" t="s">
        <v>96</v>
      </c>
      <c r="B26" s="30">
        <f>D13/2+D19</f>
        <v>63.6</v>
      </c>
      <c r="F26" s="24"/>
      <c r="G26" s="24"/>
    </row>
    <row r="27" spans="1:7" ht="12.75">
      <c r="A27" s="24" t="s">
        <v>97</v>
      </c>
      <c r="B27" s="30">
        <f>D13/2*2</f>
        <v>40.8</v>
      </c>
      <c r="F27" s="24"/>
      <c r="G27" s="34"/>
    </row>
    <row r="28" spans="1:7" ht="12.75">
      <c r="A28" s="24" t="s">
        <v>98</v>
      </c>
      <c r="B28" s="30">
        <f>D13/2</f>
        <v>20.4</v>
      </c>
      <c r="F28" s="24"/>
      <c r="G28" s="35"/>
    </row>
    <row r="29" spans="1:7" ht="12.75" customHeight="1">
      <c r="A29" s="24" t="s">
        <v>99</v>
      </c>
      <c r="B29" s="30">
        <f>D17</f>
        <v>62.4</v>
      </c>
      <c r="F29" s="24"/>
      <c r="G29" s="35"/>
    </row>
    <row r="30" spans="1:7" ht="12.75">
      <c r="A30" s="24" t="s">
        <v>100</v>
      </c>
      <c r="B30" s="30">
        <f>D17+D19*2</f>
        <v>148.8</v>
      </c>
      <c r="F30" s="24"/>
      <c r="G30" s="24"/>
    </row>
    <row r="31" spans="1:7" ht="12.75">
      <c r="A31" s="24" t="s">
        <v>101</v>
      </c>
      <c r="B31" s="30">
        <f>B8*2*0.04</f>
        <v>4.8</v>
      </c>
      <c r="F31" s="24"/>
      <c r="G31" s="24"/>
    </row>
    <row r="32" spans="1:7" ht="12.75">
      <c r="A32" s="24" t="s">
        <v>102</v>
      </c>
      <c r="B32" s="30"/>
      <c r="F32" s="24"/>
      <c r="G32" s="24"/>
    </row>
    <row r="33" spans="1:7" ht="12.75">
      <c r="A33" s="24" t="s">
        <v>103</v>
      </c>
      <c r="B33" s="30"/>
      <c r="F33" s="24"/>
      <c r="G33" s="24"/>
    </row>
    <row r="34" spans="6:7" ht="12.75">
      <c r="F34" s="24"/>
      <c r="G34" s="24"/>
    </row>
    <row r="35" ht="12.75">
      <c r="A35" s="24" t="s">
        <v>104</v>
      </c>
    </row>
    <row r="36" ht="12.75">
      <c r="A36" s="24" t="s">
        <v>105</v>
      </c>
    </row>
    <row r="37" ht="12.75">
      <c r="A37" s="24" t="s">
        <v>106</v>
      </c>
    </row>
    <row r="38" ht="12.75">
      <c r="A38" s="24"/>
    </row>
    <row r="40" spans="1:2" ht="12.75">
      <c r="A40" s="36" t="s">
        <v>107</v>
      </c>
      <c r="B40" s="30">
        <f>D15/12</f>
        <v>9.9</v>
      </c>
    </row>
    <row r="43" ht="12.75">
      <c r="A43" s="13" t="s">
        <v>108</v>
      </c>
    </row>
    <row r="44" ht="12.75">
      <c r="A44" s="13" t="s">
        <v>109</v>
      </c>
    </row>
    <row r="46" ht="12.75">
      <c r="A46" s="13" t="s">
        <v>110</v>
      </c>
    </row>
  </sheetData>
  <sheetProtection/>
  <printOptions/>
  <pageMargins left="0.787401575" right="0.787401575" top="0.984251969" bottom="0.984251969" header="0.4921259845" footer="0.4921259845"/>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Sheet5"/>
  <dimension ref="A1:C14"/>
  <sheetViews>
    <sheetView zoomScalePageLayoutView="0" workbookViewId="0" topLeftCell="A1">
      <selection activeCell="B8" sqref="B8"/>
    </sheetView>
  </sheetViews>
  <sheetFormatPr defaultColWidth="9.140625" defaultRowHeight="15"/>
  <cols>
    <col min="1" max="1" width="39.57421875" style="2" customWidth="1"/>
    <col min="2" max="2" width="46.7109375" style="1" customWidth="1"/>
    <col min="3" max="3" width="56.8515625" style="1" customWidth="1"/>
    <col min="4" max="16384" width="9.140625" style="1" customWidth="1"/>
  </cols>
  <sheetData>
    <row r="1" spans="1:3" ht="15">
      <c r="A1" s="2" t="s">
        <v>118</v>
      </c>
      <c r="B1" s="1" t="s">
        <v>119</v>
      </c>
      <c r="C1" s="2" t="s">
        <v>5</v>
      </c>
    </row>
    <row r="2" spans="1:3" ht="15">
      <c r="A2" s="46" t="s">
        <v>120</v>
      </c>
      <c r="B2" s="40"/>
      <c r="C2" s="46"/>
    </row>
    <row r="3" spans="1:3" ht="30">
      <c r="A3" s="39" t="s">
        <v>114</v>
      </c>
      <c r="C3" s="2" t="s">
        <v>131</v>
      </c>
    </row>
    <row r="4" spans="1:3" ht="30">
      <c r="A4" s="39" t="s">
        <v>115</v>
      </c>
      <c r="C4" s="2"/>
    </row>
    <row r="5" spans="1:3" ht="45">
      <c r="A5" s="39" t="s">
        <v>116</v>
      </c>
      <c r="C5" s="2" t="s">
        <v>132</v>
      </c>
    </row>
    <row r="6" spans="1:3" ht="15">
      <c r="A6" s="47" t="s">
        <v>121</v>
      </c>
      <c r="B6" s="40"/>
      <c r="C6" s="46"/>
    </row>
    <row r="7" spans="1:3" ht="30">
      <c r="A7" s="39" t="s">
        <v>117</v>
      </c>
      <c r="C7" s="2"/>
    </row>
    <row r="8" spans="1:3" ht="30">
      <c r="A8" s="39" t="s">
        <v>122</v>
      </c>
      <c r="B8" s="2" t="s">
        <v>173</v>
      </c>
      <c r="C8" s="2"/>
    </row>
    <row r="9" spans="1:3" ht="15">
      <c r="A9" s="39" t="s">
        <v>123</v>
      </c>
      <c r="C9" s="2"/>
    </row>
    <row r="10" spans="1:3" ht="15">
      <c r="A10" s="39" t="s">
        <v>127</v>
      </c>
      <c r="B10" s="1" t="s">
        <v>128</v>
      </c>
      <c r="C10" s="2"/>
    </row>
    <row r="11" spans="1:3" ht="15">
      <c r="A11" s="39" t="s">
        <v>124</v>
      </c>
      <c r="B11" s="1" t="s">
        <v>128</v>
      </c>
      <c r="C11" s="2"/>
    </row>
    <row r="12" spans="1:3" ht="15">
      <c r="A12" s="39" t="s">
        <v>125</v>
      </c>
      <c r="B12" s="1" t="s">
        <v>128</v>
      </c>
      <c r="C12" s="2"/>
    </row>
    <row r="13" spans="1:3" ht="30">
      <c r="A13" s="39" t="s">
        <v>129</v>
      </c>
      <c r="C13" s="2"/>
    </row>
    <row r="14" spans="1:3" ht="30">
      <c r="A14" s="39" t="s">
        <v>126</v>
      </c>
      <c r="C14" s="2"/>
    </row>
  </sheetData>
  <sheetProtection/>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codeName="Sheet3"/>
  <dimension ref="A1:D7"/>
  <sheetViews>
    <sheetView zoomScalePageLayoutView="0" workbookViewId="0" topLeftCell="A1">
      <selection activeCell="D10" sqref="D10"/>
    </sheetView>
  </sheetViews>
  <sheetFormatPr defaultColWidth="9.140625" defaultRowHeight="15"/>
  <cols>
    <col min="1" max="1" width="28.28125" style="0" customWidth="1"/>
    <col min="2" max="2" width="29.421875" style="0" customWidth="1"/>
    <col min="3" max="3" width="56.57421875" style="0" customWidth="1"/>
    <col min="4" max="4" width="24.57421875" style="0" customWidth="1"/>
    <col min="5" max="5" width="20.8515625" style="0" customWidth="1"/>
  </cols>
  <sheetData>
    <row r="1" spans="1:4" ht="15">
      <c r="A1" t="s">
        <v>2</v>
      </c>
      <c r="B1" t="s">
        <v>6</v>
      </c>
      <c r="C1" t="s">
        <v>7</v>
      </c>
      <c r="D1" t="s">
        <v>8</v>
      </c>
    </row>
    <row r="2" spans="1:3" ht="15">
      <c r="A2" t="s">
        <v>9</v>
      </c>
      <c r="B2" t="s">
        <v>11</v>
      </c>
      <c r="C2" t="s">
        <v>58</v>
      </c>
    </row>
    <row r="3" spans="1:4" ht="15">
      <c r="A3" t="s">
        <v>10</v>
      </c>
      <c r="B3" t="s">
        <v>12</v>
      </c>
      <c r="D3" s="5" t="s">
        <v>61</v>
      </c>
    </row>
    <row r="4" spans="1:3" ht="15">
      <c r="A4" t="s">
        <v>13</v>
      </c>
      <c r="B4" t="s">
        <v>14</v>
      </c>
      <c r="C4" t="s">
        <v>59</v>
      </c>
    </row>
    <row r="5" ht="15">
      <c r="A5" t="s">
        <v>20</v>
      </c>
    </row>
    <row r="6" spans="1:3" ht="15">
      <c r="A6" t="s">
        <v>21</v>
      </c>
      <c r="B6" t="s">
        <v>52</v>
      </c>
      <c r="C6" s="4" t="s">
        <v>60</v>
      </c>
    </row>
    <row r="7" spans="1:3" ht="15">
      <c r="A7" t="s">
        <v>31</v>
      </c>
      <c r="B7" t="s">
        <v>52</v>
      </c>
      <c r="C7" s="4" t="s">
        <v>60</v>
      </c>
    </row>
  </sheetData>
  <sheetProtection/>
  <hyperlinks>
    <hyperlink ref="C6" r:id="rId1" display="mailto:genitheim@web.de"/>
    <hyperlink ref="C7" r:id="rId2" display="mailto:genitheim@web.de"/>
  </hyperlinks>
  <printOptions/>
  <pageMargins left="0.7" right="0.7" top="0.75" bottom="0.75" header="0.3" footer="0.3"/>
  <pageSetup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Joerg Schwering</dc:creator>
  <cp:keywords/>
  <dc:description/>
  <cp:lastModifiedBy>Joerg Schwering</cp:lastModifiedBy>
  <dcterms:created xsi:type="dcterms:W3CDTF">2015-11-10T07:53:40Z</dcterms:created>
  <dcterms:modified xsi:type="dcterms:W3CDTF">2016-01-04T15:38:07Z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